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Naturama4\Downloads\"/>
    </mc:Choice>
  </mc:AlternateContent>
  <bookViews>
    <workbookView xWindow="0" yWindow="0" windowWidth="25200" windowHeight="12015"/>
  </bookViews>
  <sheets>
    <sheet name="Auswertungsformular" sheetId="4" r:id="rId1"/>
    <sheet name="Legende" sheetId="6" r:id="rId2"/>
  </sheets>
  <definedNames>
    <definedName name="_xlnm.Print_Area" localSheetId="0">Auswertungsformular!$A$1:$R$25</definedName>
  </definedNames>
  <calcPr calcId="162913"/>
</workbook>
</file>

<file path=xl/calcChain.xml><?xml version="1.0" encoding="utf-8"?>
<calcChain xmlns="http://schemas.openxmlformats.org/spreadsheetml/2006/main">
  <c r="F5" i="4" l="1"/>
  <c r="J5" i="4" s="1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 l="1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23" i="4" l="1"/>
  <c r="M23" i="4" s="1"/>
  <c r="M24" i="4" s="1"/>
</calcChain>
</file>

<file path=xl/sharedStrings.xml><?xml version="1.0" encoding="utf-8"?>
<sst xmlns="http://schemas.openxmlformats.org/spreadsheetml/2006/main" count="100" uniqueCount="65">
  <si>
    <t>=</t>
  </si>
  <si>
    <t>x</t>
  </si>
  <si>
    <t>:</t>
  </si>
  <si>
    <t xml:space="preserve"> =</t>
  </si>
  <si>
    <t>Auswertungsformular Bioindikation</t>
  </si>
  <si>
    <t xml:space="preserve"> Tiergruppe</t>
  </si>
  <si>
    <t xml:space="preserve"> Steinfliegenlarve</t>
  </si>
  <si>
    <t xml:space="preserve"> Lidmückenlarve</t>
  </si>
  <si>
    <t xml:space="preserve"> Eintagsfliegenlarve  abgeplattet</t>
  </si>
  <si>
    <t xml:space="preserve"> Winkelkopf-Strudelwurm</t>
  </si>
  <si>
    <t xml:space="preserve"> Hakenkäfer (Elmis)</t>
  </si>
  <si>
    <t xml:space="preserve"> Köcherfliegenlarve mit Köcher</t>
  </si>
  <si>
    <t xml:space="preserve"> Köcherfliegenlave (Rhyacophila)</t>
  </si>
  <si>
    <t xml:space="preserve"> Eintagsfliegenlarve (Ephemera)</t>
  </si>
  <si>
    <t xml:space="preserve"> Flohkrebs</t>
  </si>
  <si>
    <t xml:space="preserve"> Napfschnecke</t>
  </si>
  <si>
    <t xml:space="preserve"> Köcherfliegenlarve (Hydropsyche) </t>
  </si>
  <si>
    <t xml:space="preserve"> Dreikantmuschel (Wandermuschel)</t>
  </si>
  <si>
    <t xml:space="preserve"> Weisser Strudelwurm </t>
  </si>
  <si>
    <t xml:space="preserve"> Kriebelmückenlarve</t>
  </si>
  <si>
    <t xml:space="preserve"> Wasserassel</t>
  </si>
  <si>
    <t xml:space="preserve"> Roll-Egel</t>
  </si>
  <si>
    <t xml:space="preserve"> Rote Zuckmückenlarve</t>
  </si>
  <si>
    <t xml:space="preserve"> Schlammröhrenwurm (Tubifex)</t>
  </si>
  <si>
    <t>Gesamtsumme</t>
  </si>
  <si>
    <t xml:space="preserve">Gesamthäufigkeit     </t>
  </si>
  <si>
    <t>Saprobien-Index</t>
  </si>
  <si>
    <r>
      <t>Gewässergüte</t>
    </r>
    <r>
      <rPr>
        <sz val="11"/>
        <color indexed="8"/>
        <rFont val="Arial"/>
        <family val="2"/>
      </rPr>
      <t/>
    </r>
  </si>
  <si>
    <t>Anzahl</t>
  </si>
  <si>
    <t>Häufig-keit</t>
  </si>
  <si>
    <t>Güte-faktor</t>
  </si>
  <si>
    <t>Güte-produkt</t>
  </si>
  <si>
    <t xml:space="preserve">Einzelfund </t>
  </si>
  <si>
    <t xml:space="preserve">vereinzelt </t>
  </si>
  <si>
    <t xml:space="preserve"> 2 - 4</t>
  </si>
  <si>
    <t xml:space="preserve">sauber und unbelastet </t>
  </si>
  <si>
    <t>1.0 – 1.4</t>
  </si>
  <si>
    <t>I</t>
  </si>
  <si>
    <t xml:space="preserve">wenige Tiere </t>
  </si>
  <si>
    <t xml:space="preserve"> 5 - 8</t>
  </si>
  <si>
    <t>gering belastet</t>
  </si>
  <si>
    <t>1.5 – 1.9</t>
  </si>
  <si>
    <t>II</t>
  </si>
  <si>
    <t xml:space="preserve">mässig viele </t>
  </si>
  <si>
    <t xml:space="preserve"> 1 - 9</t>
  </si>
  <si>
    <t>mässig belastet</t>
  </si>
  <si>
    <t>2.0 – 2.2</t>
  </si>
  <si>
    <t>III</t>
  </si>
  <si>
    <t xml:space="preserve">häufig </t>
  </si>
  <si>
    <t>16-25</t>
  </si>
  <si>
    <t>kritisch belastet</t>
  </si>
  <si>
    <t>2.3 – 2.9</t>
  </si>
  <si>
    <t>IV</t>
  </si>
  <si>
    <t xml:space="preserve">sehr häufig </t>
  </si>
  <si>
    <t>25-40</t>
  </si>
  <si>
    <t>verschmutzt -stark belastet</t>
  </si>
  <si>
    <t>3.0 – 4.0</t>
  </si>
  <si>
    <t>V</t>
  </si>
  <si>
    <t xml:space="preserve">massenhaft </t>
  </si>
  <si>
    <t>&gt; 40</t>
  </si>
  <si>
    <t>Häufigkeit</t>
  </si>
  <si>
    <t>SaprobienIndex</t>
  </si>
  <si>
    <t>Gewässergüte</t>
  </si>
  <si>
    <t>Tabelle Bestimmung der Häufigkeit</t>
  </si>
  <si>
    <r>
      <t xml:space="preserve">  </t>
    </r>
    <r>
      <rPr>
        <b/>
        <sz val="12"/>
        <color indexed="8"/>
        <rFont val="Arial"/>
        <family val="2"/>
      </rPr>
      <t>Tabelle zur Bestimmung der Gewässergüte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</si>
</sst>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Calibri"/>
      <family val="2"/>
    </font>
    <font>
      <sz val="12"/>
      <color indexed="8"/>
      <name val="Arial"/>
      <family val="2"/>
    </font>
    <font>
      <u/>
      <sz val="11"/>
      <color indexed="12"/>
      <name val="Calibri"/>
      <family val="2"/>
    </font>
    <font>
      <sz val="12"/>
      <color theme="1"/>
      <name val="Calibri"/>
      <family val="2"/>
      <scheme val="minor"/>
    </font>
    <font>
      <i/>
      <sz val="12"/>
      <color indexed="8"/>
      <name val="Arial"/>
      <family val="2"/>
    </font>
    <font>
      <b/>
      <u/>
      <sz val="12"/>
      <color indexed="12"/>
      <name val="Arial"/>
      <family val="2"/>
    </font>
    <font>
      <b/>
      <sz val="12"/>
      <color indexed="8"/>
      <name val="Calibri"/>
      <family val="2"/>
    </font>
    <font>
      <b/>
      <vertAlign val="superscript"/>
      <sz val="12"/>
      <color indexed="8"/>
      <name val="Arial"/>
      <family val="2"/>
    </font>
    <font>
      <u/>
      <sz val="12"/>
      <color indexed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6" fillId="0" borderId="0" xfId="0" applyFont="1" applyProtection="1"/>
    <xf numFmtId="0" fontId="4" fillId="0" borderId="0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3" fillId="0" borderId="0" xfId="0" applyFont="1" applyBorder="1" applyProtection="1"/>
    <xf numFmtId="0" fontId="6" fillId="0" borderId="6" xfId="0" applyFont="1" applyBorder="1" applyProtection="1"/>
    <xf numFmtId="0" fontId="3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vertical="top" wrapText="1"/>
    </xf>
    <xf numFmtId="0" fontId="4" fillId="0" borderId="10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vertical="top" wrapText="1"/>
    </xf>
    <xf numFmtId="0" fontId="4" fillId="4" borderId="2" xfId="0" applyFont="1" applyFill="1" applyBorder="1" applyAlignment="1" applyProtection="1">
      <alignment vertical="top" wrapText="1"/>
    </xf>
    <xf numFmtId="0" fontId="8" fillId="0" borderId="0" xfId="1" applyFont="1" applyAlignment="1" applyProtection="1"/>
    <xf numFmtId="0" fontId="4" fillId="5" borderId="2" xfId="0" applyFont="1" applyFill="1" applyBorder="1" applyAlignment="1" applyProtection="1">
      <alignment vertical="top" wrapText="1"/>
    </xf>
    <xf numFmtId="0" fontId="6" fillId="0" borderId="0" xfId="0" applyFont="1" applyBorder="1" applyProtection="1"/>
    <xf numFmtId="0" fontId="4" fillId="6" borderId="2" xfId="0" applyFont="1" applyFill="1" applyBorder="1" applyAlignment="1" applyProtection="1">
      <alignment vertical="top" wrapText="1"/>
    </xf>
    <xf numFmtId="0" fontId="4" fillId="0" borderId="9" xfId="0" applyFont="1" applyBorder="1" applyAlignment="1" applyProtection="1">
      <alignment vertical="top" wrapText="1"/>
    </xf>
    <xf numFmtId="0" fontId="4" fillId="0" borderId="1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 wrapText="1"/>
    </xf>
    <xf numFmtId="164" fontId="9" fillId="0" borderId="12" xfId="0" applyNumberFormat="1" applyFont="1" applyBorder="1" applyAlignment="1" applyProtection="1">
      <alignment horizontal="center" vertical="center"/>
    </xf>
    <xf numFmtId="0" fontId="6" fillId="0" borderId="4" xfId="0" applyFont="1" applyBorder="1" applyProtection="1"/>
    <xf numFmtId="0" fontId="2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12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0" fontId="6" fillId="0" borderId="5" xfId="0" applyFont="1" applyBorder="1" applyProtection="1"/>
    <xf numFmtId="0" fontId="4" fillId="0" borderId="0" xfId="0" applyFont="1" applyBorder="1" applyProtection="1"/>
    <xf numFmtId="0" fontId="4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vertical="top" wrapText="1"/>
    </xf>
    <xf numFmtId="0" fontId="2" fillId="7" borderId="0" xfId="0" applyFont="1" applyFill="1"/>
    <xf numFmtId="0" fontId="3" fillId="7" borderId="0" xfId="0" applyFont="1" applyFill="1"/>
    <xf numFmtId="0" fontId="10" fillId="7" borderId="0" xfId="0" applyFont="1" applyFill="1"/>
    <xf numFmtId="0" fontId="3" fillId="7" borderId="0" xfId="0" applyFont="1" applyFill="1" applyAlignment="1">
      <alignment horizontal="left"/>
    </xf>
    <xf numFmtId="0" fontId="6" fillId="7" borderId="0" xfId="0" applyFont="1" applyFill="1"/>
    <xf numFmtId="0" fontId="9" fillId="7" borderId="0" xfId="0" applyFont="1" applyFill="1" applyAlignment="1">
      <alignment horizontal="left"/>
    </xf>
    <xf numFmtId="0" fontId="9" fillId="7" borderId="0" xfId="0" applyFont="1" applyFill="1"/>
    <xf numFmtId="0" fontId="4" fillId="7" borderId="1" xfId="0" applyFont="1" applyFill="1" applyBorder="1" applyAlignment="1">
      <alignment horizontal="left" vertical="center" wrapText="1"/>
    </xf>
    <xf numFmtId="2" fontId="4" fillId="7" borderId="8" xfId="0" applyNumberFormat="1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4" fillId="7" borderId="2" xfId="0" applyFont="1" applyFill="1" applyBorder="1" applyAlignment="1">
      <alignment horizontal="left" vertical="center" wrapText="1"/>
    </xf>
    <xf numFmtId="0" fontId="4" fillId="7" borderId="10" xfId="0" applyFont="1" applyFill="1" applyBorder="1" applyAlignment="1">
      <alignment horizontal="center" vertical="center" wrapText="1"/>
    </xf>
    <xf numFmtId="16" fontId="4" fillId="7" borderId="10" xfId="0" applyNumberFormat="1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left" vertical="center" wrapText="1"/>
    </xf>
    <xf numFmtId="17" fontId="4" fillId="7" borderId="10" xfId="0" applyNumberFormat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left" vertical="center"/>
    </xf>
    <xf numFmtId="0" fontId="11" fillId="7" borderId="0" xfId="1" applyFont="1" applyFill="1" applyAlignment="1" applyProtection="1">
      <alignment horizontal="left"/>
    </xf>
    <xf numFmtId="0" fontId="6" fillId="7" borderId="0" xfId="0" applyFont="1" applyFill="1" applyAlignment="1">
      <alignment horizontal="left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2" xfId="0" applyFont="1" applyFill="1" applyBorder="1" applyAlignment="1" applyProtection="1">
      <alignment horizontal="center" vertical="center" wrapText="1"/>
      <protection locked="0"/>
    </xf>
    <xf numFmtId="0" fontId="4" fillId="8" borderId="1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top" wrapText="1"/>
    </xf>
    <xf numFmtId="0" fontId="2" fillId="0" borderId="16" xfId="0" applyFont="1" applyBorder="1" applyAlignment="1" applyProtection="1">
      <alignment horizontal="right" vertical="center"/>
    </xf>
    <xf numFmtId="0" fontId="6" fillId="0" borderId="18" xfId="0" applyFont="1" applyBorder="1" applyProtection="1"/>
    <xf numFmtId="0" fontId="6" fillId="0" borderId="17" xfId="0" applyFont="1" applyBorder="1" applyProtection="1"/>
    <xf numFmtId="0" fontId="2" fillId="0" borderId="16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5">
    <dxf>
      <fill>
        <patternFill>
          <bgColor rgb="FF008000"/>
        </patternFill>
      </fill>
    </dxf>
    <dxf>
      <fill>
        <patternFill>
          <bgColor rgb="FF6699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669900"/>
      <color rgb="FF008000"/>
      <color rgb="FFB8AB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6570</xdr:colOff>
      <xdr:row>5</xdr:row>
      <xdr:rowOff>35574</xdr:rowOff>
    </xdr:from>
    <xdr:to>
      <xdr:col>3</xdr:col>
      <xdr:colOff>1</xdr:colOff>
      <xdr:row>5</xdr:row>
      <xdr:rowOff>284759</xdr:rowOff>
    </xdr:to>
    <xdr:pic>
      <xdr:nvPicPr>
        <xdr:cNvPr id="21" name="Grafik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4656" y="1553005"/>
          <a:ext cx="840828" cy="249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8146</xdr:colOff>
      <xdr:row>4</xdr:row>
      <xdr:rowOff>0</xdr:rowOff>
    </xdr:from>
    <xdr:to>
      <xdr:col>2</xdr:col>
      <xdr:colOff>744316</xdr:colOff>
      <xdr:row>4</xdr:row>
      <xdr:rowOff>291881</xdr:rowOff>
    </xdr:to>
    <xdr:pic>
      <xdr:nvPicPr>
        <xdr:cNvPr id="20" name="Grafik 1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26" b="4748"/>
        <a:stretch/>
      </xdr:blipFill>
      <xdr:spPr bwMode="auto">
        <a:xfrm>
          <a:off x="2824825" y="1197429"/>
          <a:ext cx="736170" cy="291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101461</xdr:colOff>
      <xdr:row>6</xdr:row>
      <xdr:rowOff>14746</xdr:rowOff>
    </xdr:from>
    <xdr:to>
      <xdr:col>2</xdr:col>
      <xdr:colOff>758201</xdr:colOff>
      <xdr:row>6</xdr:row>
      <xdr:rowOff>302112</xdr:rowOff>
    </xdr:to>
    <xdr:pic>
      <xdr:nvPicPr>
        <xdr:cNvPr id="22" name="Grafik 2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27" b="4381"/>
        <a:stretch/>
      </xdr:blipFill>
      <xdr:spPr bwMode="auto">
        <a:xfrm>
          <a:off x="2919547" y="1847487"/>
          <a:ext cx="656740" cy="287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26563</xdr:colOff>
      <xdr:row>7</xdr:row>
      <xdr:rowOff>52552</xdr:rowOff>
    </xdr:from>
    <xdr:to>
      <xdr:col>2</xdr:col>
      <xdr:colOff>816890</xdr:colOff>
      <xdr:row>7</xdr:row>
      <xdr:rowOff>265336</xdr:rowOff>
    </xdr:to>
    <xdr:pic>
      <xdr:nvPicPr>
        <xdr:cNvPr id="23" name="Grafik 2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649" y="2200604"/>
          <a:ext cx="790327" cy="212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209668</xdr:colOff>
      <xdr:row>8</xdr:row>
      <xdr:rowOff>6902</xdr:rowOff>
    </xdr:from>
    <xdr:to>
      <xdr:col>2</xdr:col>
      <xdr:colOff>571501</xdr:colOff>
      <xdr:row>9</xdr:row>
      <xdr:rowOff>907</xdr:rowOff>
    </xdr:to>
    <xdr:pic>
      <xdr:nvPicPr>
        <xdr:cNvPr id="24" name="Grafik 2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7754" y="2470264"/>
          <a:ext cx="361833" cy="309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93637</xdr:colOff>
      <xdr:row>9</xdr:row>
      <xdr:rowOff>20949</xdr:rowOff>
    </xdr:from>
    <xdr:to>
      <xdr:col>2</xdr:col>
      <xdr:colOff>752957</xdr:colOff>
      <xdr:row>9</xdr:row>
      <xdr:rowOff>302939</xdr:rowOff>
    </xdr:to>
    <xdr:pic>
      <xdr:nvPicPr>
        <xdr:cNvPr id="25" name="Grafik 2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4938"/>
        <a:stretch/>
      </xdr:blipFill>
      <xdr:spPr bwMode="auto">
        <a:xfrm>
          <a:off x="2911723" y="2799621"/>
          <a:ext cx="659320" cy="281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54701</xdr:colOff>
      <xdr:row>10</xdr:row>
      <xdr:rowOff>17052</xdr:rowOff>
    </xdr:from>
    <xdr:to>
      <xdr:col>2</xdr:col>
      <xdr:colOff>820674</xdr:colOff>
      <xdr:row>10</xdr:row>
      <xdr:rowOff>304824</xdr:rowOff>
    </xdr:to>
    <xdr:pic>
      <xdr:nvPicPr>
        <xdr:cNvPr id="26" name="Grafik 2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2787" y="3111035"/>
          <a:ext cx="765973" cy="28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19484</xdr:colOff>
      <xdr:row>11</xdr:row>
      <xdr:rowOff>31928</xdr:rowOff>
    </xdr:from>
    <xdr:to>
      <xdr:col>2</xdr:col>
      <xdr:colOff>839388</xdr:colOff>
      <xdr:row>11</xdr:row>
      <xdr:rowOff>291846</xdr:rowOff>
    </xdr:to>
    <xdr:pic>
      <xdr:nvPicPr>
        <xdr:cNvPr id="27" name="Grafik 2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7570" y="3441221"/>
          <a:ext cx="819904" cy="259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143266</xdr:colOff>
      <xdr:row>12</xdr:row>
      <xdr:rowOff>6863</xdr:rowOff>
    </xdr:from>
    <xdr:to>
      <xdr:col>2</xdr:col>
      <xdr:colOff>700324</xdr:colOff>
      <xdr:row>12</xdr:row>
      <xdr:rowOff>303127</xdr:rowOff>
    </xdr:to>
    <xdr:pic>
      <xdr:nvPicPr>
        <xdr:cNvPr id="28" name="Grafik 27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1352" y="3731466"/>
          <a:ext cx="557058" cy="296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201627</xdr:colOff>
      <xdr:row>13</xdr:row>
      <xdr:rowOff>13980</xdr:rowOff>
    </xdr:from>
    <xdr:to>
      <xdr:col>2</xdr:col>
      <xdr:colOff>651883</xdr:colOff>
      <xdr:row>13</xdr:row>
      <xdr:rowOff>303684</xdr:rowOff>
    </xdr:to>
    <xdr:pic>
      <xdr:nvPicPr>
        <xdr:cNvPr id="29" name="Grafik 2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713" y="4053894"/>
          <a:ext cx="450256" cy="289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102831</xdr:colOff>
      <xdr:row>14</xdr:row>
      <xdr:rowOff>15533</xdr:rowOff>
    </xdr:from>
    <xdr:to>
      <xdr:col>2</xdr:col>
      <xdr:colOff>722786</xdr:colOff>
      <xdr:row>14</xdr:row>
      <xdr:rowOff>298787</xdr:rowOff>
    </xdr:to>
    <xdr:pic>
      <xdr:nvPicPr>
        <xdr:cNvPr id="30" name="Grafik 2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5433"/>
        <a:stretch/>
      </xdr:blipFill>
      <xdr:spPr bwMode="auto">
        <a:xfrm>
          <a:off x="2920917" y="4370757"/>
          <a:ext cx="619955" cy="283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250006</xdr:colOff>
      <xdr:row>15</xdr:row>
      <xdr:rowOff>10740</xdr:rowOff>
    </xdr:from>
    <xdr:to>
      <xdr:col>2</xdr:col>
      <xdr:colOff>589427</xdr:colOff>
      <xdr:row>15</xdr:row>
      <xdr:rowOff>294178</xdr:rowOff>
    </xdr:to>
    <xdr:pic>
      <xdr:nvPicPr>
        <xdr:cNvPr id="31" name="Grafik 30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8092" y="4681274"/>
          <a:ext cx="339421" cy="283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93525</xdr:colOff>
      <xdr:row>16</xdr:row>
      <xdr:rowOff>22534</xdr:rowOff>
    </xdr:from>
    <xdr:to>
      <xdr:col>2</xdr:col>
      <xdr:colOff>745550</xdr:colOff>
      <xdr:row>17</xdr:row>
      <xdr:rowOff>1225</xdr:rowOff>
    </xdr:to>
    <xdr:pic>
      <xdr:nvPicPr>
        <xdr:cNvPr id="32" name="Grafik 3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13"/>
        <a:stretch/>
      </xdr:blipFill>
      <xdr:spPr bwMode="auto">
        <a:xfrm>
          <a:off x="2911611" y="5008379"/>
          <a:ext cx="652025" cy="292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234392</xdr:colOff>
      <xdr:row>17</xdr:row>
      <xdr:rowOff>11283</xdr:rowOff>
    </xdr:from>
    <xdr:to>
      <xdr:col>2</xdr:col>
      <xdr:colOff>624784</xdr:colOff>
      <xdr:row>18</xdr:row>
      <xdr:rowOff>10634</xdr:rowOff>
    </xdr:to>
    <xdr:pic>
      <xdr:nvPicPr>
        <xdr:cNvPr id="33" name="Grafik 3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38"/>
        <a:stretch/>
      </xdr:blipFill>
      <xdr:spPr bwMode="auto">
        <a:xfrm>
          <a:off x="3052478" y="5312438"/>
          <a:ext cx="390392" cy="314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259420</xdr:colOff>
      <xdr:row>18</xdr:row>
      <xdr:rowOff>12166</xdr:rowOff>
    </xdr:from>
    <xdr:to>
      <xdr:col>2</xdr:col>
      <xdr:colOff>617171</xdr:colOff>
      <xdr:row>18</xdr:row>
      <xdr:rowOff>312342</xdr:rowOff>
    </xdr:to>
    <xdr:pic>
      <xdr:nvPicPr>
        <xdr:cNvPr id="34" name="Grafik 3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756"/>
        <a:stretch/>
      </xdr:blipFill>
      <xdr:spPr bwMode="auto">
        <a:xfrm>
          <a:off x="3077506" y="5628632"/>
          <a:ext cx="357751" cy="300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13138</xdr:colOff>
      <xdr:row>19</xdr:row>
      <xdr:rowOff>39224</xdr:rowOff>
    </xdr:from>
    <xdr:to>
      <xdr:col>2</xdr:col>
      <xdr:colOff>842355</xdr:colOff>
      <xdr:row>19</xdr:row>
      <xdr:rowOff>285580</xdr:rowOff>
    </xdr:to>
    <xdr:pic>
      <xdr:nvPicPr>
        <xdr:cNvPr id="35" name="Grafik 34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1224" y="5971000"/>
          <a:ext cx="829217" cy="246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181677</xdr:colOff>
      <xdr:row>20</xdr:row>
      <xdr:rowOff>10256</xdr:rowOff>
    </xdr:from>
    <xdr:to>
      <xdr:col>2</xdr:col>
      <xdr:colOff>715462</xdr:colOff>
      <xdr:row>21</xdr:row>
      <xdr:rowOff>583</xdr:rowOff>
    </xdr:to>
    <xdr:pic>
      <xdr:nvPicPr>
        <xdr:cNvPr id="36" name="Grafik 3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3094"/>
        <a:stretch/>
      </xdr:blipFill>
      <xdr:spPr bwMode="auto">
        <a:xfrm>
          <a:off x="2999763" y="6257342"/>
          <a:ext cx="533785" cy="30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75044</xdr:colOff>
      <xdr:row>21</xdr:row>
      <xdr:rowOff>8473</xdr:rowOff>
    </xdr:from>
    <xdr:to>
      <xdr:col>2</xdr:col>
      <xdr:colOff>780860</xdr:colOff>
      <xdr:row>22</xdr:row>
      <xdr:rowOff>1116</xdr:rowOff>
    </xdr:to>
    <xdr:pic>
      <xdr:nvPicPr>
        <xdr:cNvPr id="37" name="Grafik 3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1"/>
        <a:stretch/>
      </xdr:blipFill>
      <xdr:spPr bwMode="auto">
        <a:xfrm>
          <a:off x="2893130" y="6570870"/>
          <a:ext cx="705816" cy="307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224117</xdr:colOff>
      <xdr:row>0</xdr:row>
      <xdr:rowOff>179289</xdr:rowOff>
    </xdr:from>
    <xdr:to>
      <xdr:col>15</xdr:col>
      <xdr:colOff>234763</xdr:colOff>
      <xdr:row>11</xdr:row>
      <xdr:rowOff>282944</xdr:rowOff>
    </xdr:to>
    <xdr:pic>
      <xdr:nvPicPr>
        <xdr:cNvPr id="40" name="Grafik 39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499" y="179289"/>
          <a:ext cx="2767293" cy="349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280147</xdr:rowOff>
    </xdr:from>
    <xdr:to>
      <xdr:col>16</xdr:col>
      <xdr:colOff>452717</xdr:colOff>
      <xdr:row>21</xdr:row>
      <xdr:rowOff>266140</xdr:rowOff>
    </xdr:to>
    <xdr:pic>
      <xdr:nvPicPr>
        <xdr:cNvPr id="41" name="Grafik 40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0706" y="3675529"/>
          <a:ext cx="4094629" cy="3123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S33"/>
  <sheetViews>
    <sheetView showGridLines="0" tabSelected="1" topLeftCell="A2" zoomScaleNormal="100" workbookViewId="0">
      <selection activeCell="D5" sqref="D5"/>
    </sheetView>
  </sheetViews>
  <sheetFormatPr baseColWidth="10" defaultRowHeight="15.75" x14ac:dyDescent="0.25"/>
  <cols>
    <col min="1" max="1" width="5.140625" style="4" customWidth="1"/>
    <col min="2" max="2" width="37.140625" style="2" bestFit="1" customWidth="1"/>
    <col min="3" max="3" width="12.7109375" style="2" customWidth="1"/>
    <col min="4" max="4" width="7.85546875" style="4" bestFit="1" customWidth="1"/>
    <col min="5" max="5" width="1.5703125" style="4" customWidth="1"/>
    <col min="6" max="6" width="10.42578125" style="4" customWidth="1"/>
    <col min="7" max="7" width="5.28515625" style="4" customWidth="1"/>
    <col min="8" max="8" width="10.42578125" style="4" customWidth="1"/>
    <col min="9" max="9" width="7" style="4" customWidth="1"/>
    <col min="10" max="10" width="10.42578125" style="4" customWidth="1"/>
    <col min="11" max="11" width="3.5703125" style="4" customWidth="1"/>
    <col min="12" max="12" width="20.5703125" style="4" customWidth="1"/>
    <col min="13" max="13" width="9.28515625" style="4" customWidth="1"/>
    <col min="14" max="14" width="6.5703125" style="4" customWidth="1"/>
    <col min="15" max="15" width="1.42578125" style="4" customWidth="1"/>
    <col min="16" max="16" width="16.85546875" style="4" customWidth="1"/>
    <col min="17" max="17" width="9.42578125" style="4" customWidth="1"/>
    <col min="18" max="16384" width="11.42578125" style="4"/>
  </cols>
  <sheetData>
    <row r="1" spans="1:19" ht="24.95" customHeight="1" x14ac:dyDescent="0.25">
      <c r="A1" s="1" t="s">
        <v>4</v>
      </c>
      <c r="B1" s="1"/>
      <c r="C1" s="1"/>
      <c r="L1" s="5"/>
      <c r="M1" s="41"/>
      <c r="N1" s="41"/>
      <c r="O1" s="41"/>
      <c r="P1" s="41"/>
    </row>
    <row r="2" spans="1:19" ht="24.95" customHeight="1" thickBot="1" x14ac:dyDescent="0.3">
      <c r="L2" s="5"/>
      <c r="M2" s="41"/>
      <c r="N2" s="41"/>
      <c r="O2" s="41"/>
      <c r="P2" s="41"/>
      <c r="Q2" s="2"/>
      <c r="R2" s="2"/>
      <c r="S2" s="2"/>
    </row>
    <row r="3" spans="1:19" ht="40.5" customHeight="1" thickBot="1" x14ac:dyDescent="0.3">
      <c r="A3" s="6"/>
      <c r="B3" s="7" t="s">
        <v>5</v>
      </c>
      <c r="C3" s="8"/>
      <c r="D3" s="9" t="s">
        <v>28</v>
      </c>
      <c r="E3" s="10"/>
      <c r="F3" s="9" t="s">
        <v>29</v>
      </c>
      <c r="G3" s="10"/>
      <c r="H3" s="9" t="s">
        <v>30</v>
      </c>
      <c r="I3" s="11"/>
      <c r="J3" s="9" t="s">
        <v>31</v>
      </c>
      <c r="L3" s="5"/>
      <c r="M3" s="41"/>
      <c r="N3" s="41"/>
      <c r="O3" s="41"/>
      <c r="P3" s="41"/>
      <c r="Q3" s="12"/>
      <c r="R3" s="2"/>
      <c r="S3" s="2"/>
    </row>
    <row r="4" spans="1:19" ht="4.5" customHeight="1" thickBot="1" x14ac:dyDescent="0.3">
      <c r="A4" s="13"/>
      <c r="D4" s="14"/>
      <c r="E4" s="14"/>
      <c r="F4" s="14"/>
      <c r="G4" s="14"/>
      <c r="H4" s="14"/>
      <c r="I4" s="14"/>
      <c r="J4" s="14"/>
      <c r="L4" s="2"/>
      <c r="M4" s="12"/>
      <c r="N4" s="12"/>
      <c r="O4" s="12"/>
      <c r="P4" s="12"/>
      <c r="Q4" s="2"/>
      <c r="R4" s="2"/>
      <c r="S4" s="2"/>
    </row>
    <row r="5" spans="1:19" ht="24.95" customHeight="1" thickBot="1" x14ac:dyDescent="0.3">
      <c r="A5" s="15"/>
      <c r="B5" s="7" t="s">
        <v>6</v>
      </c>
      <c r="C5" s="7"/>
      <c r="D5" s="62"/>
      <c r="E5" s="2"/>
      <c r="F5" s="16">
        <f>IF(D5="",0,IF(D5&lt;=1,0.5,IF(D5&lt;=4,1,IF(D5&lt;=8,1.5,IF(D5&lt;=15,2,IF(D5&lt;=25,2.5,IF(D5&lt;=40,3,IF(ISNUMBER(D5),3.5,0))))))))</f>
        <v>0</v>
      </c>
      <c r="G5" s="11" t="s">
        <v>1</v>
      </c>
      <c r="H5" s="16">
        <v>1</v>
      </c>
      <c r="I5" s="11" t="s">
        <v>0</v>
      </c>
      <c r="J5" s="9">
        <f>+F5*H5</f>
        <v>0</v>
      </c>
      <c r="L5" s="3"/>
      <c r="M5" s="2"/>
      <c r="N5" s="2"/>
      <c r="O5" s="2"/>
      <c r="P5" s="2"/>
      <c r="Q5" s="2"/>
      <c r="R5" s="2"/>
      <c r="S5" s="2"/>
    </row>
    <row r="6" spans="1:19" ht="24.95" customHeight="1" thickBot="1" x14ac:dyDescent="0.3">
      <c r="A6" s="17"/>
      <c r="B6" s="18" t="s">
        <v>7</v>
      </c>
      <c r="C6" s="18"/>
      <c r="D6" s="63"/>
      <c r="E6" s="2"/>
      <c r="F6" s="16">
        <f t="shared" ref="F6:F23" si="0">IF(D6="",0,IF(D6&lt;=1,0.5,IF(D6&lt;=4,1,IF(D6&lt;=8,1.5,IF(D6&lt;=15,2,IF(D6&lt;=25,2.5,IF(D6&lt;=40,3,IF(ISNUMBER(D6),3.5,0))))))))</f>
        <v>0</v>
      </c>
      <c r="G6" s="11" t="s">
        <v>1</v>
      </c>
      <c r="H6" s="19">
        <v>1.3</v>
      </c>
      <c r="I6" s="11" t="s">
        <v>0</v>
      </c>
      <c r="J6" s="9">
        <f t="shared" ref="J6:J22" si="1">+F6*H6</f>
        <v>0</v>
      </c>
      <c r="L6" s="3"/>
      <c r="M6" s="2"/>
      <c r="N6" s="2"/>
      <c r="O6" s="2"/>
      <c r="P6" s="2"/>
      <c r="R6" s="3"/>
      <c r="S6" s="12"/>
    </row>
    <row r="7" spans="1:19" ht="24.95" customHeight="1" thickBot="1" x14ac:dyDescent="0.3">
      <c r="A7" s="17"/>
      <c r="B7" s="7" t="s">
        <v>8</v>
      </c>
      <c r="C7" s="18"/>
      <c r="D7" s="63"/>
      <c r="E7" s="2"/>
      <c r="F7" s="16">
        <f t="shared" si="0"/>
        <v>0</v>
      </c>
      <c r="G7" s="11" t="s">
        <v>1</v>
      </c>
      <c r="H7" s="19">
        <v>1.3</v>
      </c>
      <c r="I7" s="11" t="s">
        <v>0</v>
      </c>
      <c r="J7" s="9">
        <f t="shared" si="1"/>
        <v>0</v>
      </c>
      <c r="L7" s="3"/>
      <c r="M7" s="2"/>
      <c r="N7" s="2"/>
      <c r="O7" s="2"/>
      <c r="P7" s="2"/>
      <c r="Q7" s="2"/>
      <c r="R7" s="2"/>
      <c r="S7" s="2"/>
    </row>
    <row r="8" spans="1:19" ht="24.95" customHeight="1" thickBot="1" x14ac:dyDescent="0.3">
      <c r="A8" s="20"/>
      <c r="B8" s="18" t="s">
        <v>9</v>
      </c>
      <c r="C8" s="18"/>
      <c r="D8" s="63"/>
      <c r="E8" s="2"/>
      <c r="F8" s="16">
        <f t="shared" si="0"/>
        <v>0</v>
      </c>
      <c r="G8" s="11" t="s">
        <v>1</v>
      </c>
      <c r="H8" s="19">
        <v>1.5</v>
      </c>
      <c r="I8" s="11" t="s">
        <v>0</v>
      </c>
      <c r="J8" s="9">
        <f t="shared" si="1"/>
        <v>0</v>
      </c>
      <c r="L8" s="3"/>
      <c r="M8" s="2"/>
      <c r="N8" s="2"/>
      <c r="O8" s="2"/>
      <c r="P8" s="2"/>
      <c r="Q8" s="2"/>
      <c r="R8" s="2"/>
      <c r="S8" s="2"/>
    </row>
    <row r="9" spans="1:19" ht="24.95" customHeight="1" thickBot="1" x14ac:dyDescent="0.3">
      <c r="A9" s="20"/>
      <c r="B9" s="18" t="s">
        <v>10</v>
      </c>
      <c r="C9" s="18"/>
      <c r="D9" s="63"/>
      <c r="E9" s="2"/>
      <c r="F9" s="16">
        <f t="shared" si="0"/>
        <v>0</v>
      </c>
      <c r="G9" s="11" t="s">
        <v>1</v>
      </c>
      <c r="H9" s="19">
        <v>1.5</v>
      </c>
      <c r="I9" s="11" t="s">
        <v>0</v>
      </c>
      <c r="J9" s="9">
        <f t="shared" si="1"/>
        <v>0</v>
      </c>
      <c r="L9" s="3"/>
      <c r="M9" s="2"/>
      <c r="N9" s="2"/>
      <c r="O9" s="2"/>
      <c r="P9" s="2"/>
      <c r="Q9" s="2"/>
      <c r="R9" s="2"/>
      <c r="S9" s="2"/>
    </row>
    <row r="10" spans="1:19" ht="24.95" customHeight="1" thickBot="1" x14ac:dyDescent="0.3">
      <c r="A10" s="20"/>
      <c r="B10" s="18" t="s">
        <v>11</v>
      </c>
      <c r="C10" s="18"/>
      <c r="D10" s="63"/>
      <c r="E10" s="2"/>
      <c r="F10" s="16">
        <f t="shared" si="0"/>
        <v>0</v>
      </c>
      <c r="G10" s="11" t="s">
        <v>1</v>
      </c>
      <c r="H10" s="19">
        <v>1.5</v>
      </c>
      <c r="I10" s="11" t="s">
        <v>0</v>
      </c>
      <c r="J10" s="9">
        <f t="shared" si="1"/>
        <v>0</v>
      </c>
      <c r="L10" s="3"/>
      <c r="M10" s="2"/>
      <c r="N10" s="2"/>
      <c r="O10" s="2"/>
      <c r="P10" s="2"/>
      <c r="Q10" s="2"/>
      <c r="R10" s="2"/>
      <c r="S10" s="2"/>
    </row>
    <row r="11" spans="1:19" ht="24.95" customHeight="1" thickBot="1" x14ac:dyDescent="0.3">
      <c r="A11" s="20"/>
      <c r="B11" s="18" t="s">
        <v>12</v>
      </c>
      <c r="C11" s="18"/>
      <c r="D11" s="63"/>
      <c r="E11" s="2"/>
      <c r="F11" s="16">
        <f t="shared" si="0"/>
        <v>0</v>
      </c>
      <c r="G11" s="11" t="s">
        <v>1</v>
      </c>
      <c r="H11" s="19">
        <v>1.5</v>
      </c>
      <c r="I11" s="11" t="s">
        <v>0</v>
      </c>
      <c r="J11" s="9">
        <f t="shared" si="1"/>
        <v>0</v>
      </c>
      <c r="L11" s="3"/>
      <c r="M11" s="2"/>
      <c r="N11" s="2"/>
      <c r="O11" s="2"/>
      <c r="P11" s="2"/>
      <c r="Q11" s="2"/>
      <c r="R11" s="2"/>
      <c r="S11" s="2"/>
    </row>
    <row r="12" spans="1:19" ht="24.95" customHeight="1" thickBot="1" x14ac:dyDescent="0.3">
      <c r="A12" s="21"/>
      <c r="B12" s="18" t="s">
        <v>13</v>
      </c>
      <c r="C12" s="18"/>
      <c r="D12" s="63"/>
      <c r="E12" s="2"/>
      <c r="F12" s="16">
        <f t="shared" si="0"/>
        <v>0</v>
      </c>
      <c r="G12" s="11" t="s">
        <v>1</v>
      </c>
      <c r="H12" s="19">
        <v>1.7</v>
      </c>
      <c r="I12" s="11" t="s">
        <v>0</v>
      </c>
      <c r="J12" s="9">
        <f t="shared" si="1"/>
        <v>0</v>
      </c>
      <c r="L12" s="3"/>
      <c r="M12" s="2"/>
      <c r="N12" s="2"/>
      <c r="O12" s="2"/>
      <c r="P12" s="2"/>
      <c r="Q12" s="2"/>
      <c r="R12" s="22"/>
      <c r="S12" s="2"/>
    </row>
    <row r="13" spans="1:19" ht="24.95" customHeight="1" thickBot="1" x14ac:dyDescent="0.3">
      <c r="A13" s="21"/>
      <c r="B13" s="18" t="s">
        <v>14</v>
      </c>
      <c r="C13" s="18"/>
      <c r="D13" s="63"/>
      <c r="E13" s="2"/>
      <c r="F13" s="16">
        <f t="shared" si="0"/>
        <v>0</v>
      </c>
      <c r="G13" s="11" t="s">
        <v>1</v>
      </c>
      <c r="H13" s="19">
        <v>2</v>
      </c>
      <c r="I13" s="11" t="s">
        <v>0</v>
      </c>
      <c r="J13" s="9">
        <f t="shared" si="1"/>
        <v>0</v>
      </c>
      <c r="L13" s="3"/>
      <c r="M13" s="2"/>
      <c r="N13" s="2"/>
      <c r="O13" s="2"/>
      <c r="P13" s="2"/>
      <c r="Q13" s="2"/>
      <c r="R13" s="2"/>
      <c r="S13" s="2"/>
    </row>
    <row r="14" spans="1:19" ht="24.95" customHeight="1" thickBot="1" x14ac:dyDescent="0.3">
      <c r="A14" s="21"/>
      <c r="B14" s="18" t="s">
        <v>15</v>
      </c>
      <c r="C14" s="18"/>
      <c r="D14" s="63"/>
      <c r="E14" s="2"/>
      <c r="F14" s="16">
        <f t="shared" si="0"/>
        <v>0</v>
      </c>
      <c r="G14" s="11" t="s">
        <v>1</v>
      </c>
      <c r="H14" s="19">
        <v>2</v>
      </c>
      <c r="I14" s="11" t="s">
        <v>0</v>
      </c>
      <c r="J14" s="9">
        <f t="shared" si="1"/>
        <v>0</v>
      </c>
      <c r="L14" s="3"/>
      <c r="M14" s="2"/>
      <c r="N14" s="2"/>
      <c r="O14" s="2"/>
      <c r="P14" s="2"/>
      <c r="Q14" s="2"/>
      <c r="R14" s="2"/>
      <c r="S14" s="2"/>
    </row>
    <row r="15" spans="1:19" ht="24.95" customHeight="1" thickBot="1" x14ac:dyDescent="0.3">
      <c r="A15" s="21"/>
      <c r="B15" s="18" t="s">
        <v>16</v>
      </c>
      <c r="C15" s="18"/>
      <c r="D15" s="63"/>
      <c r="E15" s="2"/>
      <c r="F15" s="16">
        <f t="shared" si="0"/>
        <v>0</v>
      </c>
      <c r="G15" s="11" t="s">
        <v>1</v>
      </c>
      <c r="H15" s="19">
        <v>2</v>
      </c>
      <c r="I15" s="11" t="s">
        <v>0</v>
      </c>
      <c r="J15" s="9">
        <f t="shared" si="1"/>
        <v>0</v>
      </c>
      <c r="L15" s="3"/>
      <c r="M15" s="2"/>
      <c r="N15" s="2"/>
      <c r="O15" s="2"/>
      <c r="P15" s="2"/>
      <c r="Q15" s="2"/>
      <c r="R15" s="2"/>
      <c r="S15" s="2"/>
    </row>
    <row r="16" spans="1:19" ht="24.95" customHeight="1" thickBot="1" x14ac:dyDescent="0.3">
      <c r="A16" s="23"/>
      <c r="B16" s="18" t="s">
        <v>17</v>
      </c>
      <c r="C16" s="18"/>
      <c r="D16" s="63"/>
      <c r="E16" s="2"/>
      <c r="F16" s="16">
        <f t="shared" si="0"/>
        <v>0</v>
      </c>
      <c r="G16" s="11" t="s">
        <v>1</v>
      </c>
      <c r="H16" s="19">
        <v>2.2999999999999998</v>
      </c>
      <c r="I16" s="11" t="s">
        <v>0</v>
      </c>
      <c r="J16" s="9">
        <f t="shared" si="1"/>
        <v>0</v>
      </c>
    </row>
    <row r="17" spans="1:14" ht="24.95" customHeight="1" thickBot="1" x14ac:dyDescent="0.3">
      <c r="A17" s="23"/>
      <c r="B17" s="18" t="s">
        <v>18</v>
      </c>
      <c r="C17" s="18"/>
      <c r="D17" s="63"/>
      <c r="E17" s="2"/>
      <c r="F17" s="16">
        <f t="shared" si="0"/>
        <v>0</v>
      </c>
      <c r="G17" s="11" t="s">
        <v>1</v>
      </c>
      <c r="H17" s="19">
        <v>2.2999999999999998</v>
      </c>
      <c r="I17" s="11" t="s">
        <v>0</v>
      </c>
      <c r="J17" s="9">
        <f t="shared" si="1"/>
        <v>0</v>
      </c>
      <c r="L17" s="3"/>
    </row>
    <row r="18" spans="1:14" ht="24.95" customHeight="1" thickBot="1" x14ac:dyDescent="0.3">
      <c r="A18" s="23"/>
      <c r="B18" s="18" t="s">
        <v>19</v>
      </c>
      <c r="C18" s="18"/>
      <c r="D18" s="63"/>
      <c r="E18" s="2"/>
      <c r="F18" s="16">
        <f t="shared" si="0"/>
        <v>0</v>
      </c>
      <c r="G18" s="11" t="s">
        <v>1</v>
      </c>
      <c r="H18" s="19">
        <v>2.2999999999999998</v>
      </c>
      <c r="I18" s="11" t="s">
        <v>0</v>
      </c>
      <c r="J18" s="9">
        <f t="shared" si="1"/>
        <v>0</v>
      </c>
      <c r="L18" s="24"/>
    </row>
    <row r="19" spans="1:14" ht="24.95" customHeight="1" thickBot="1" x14ac:dyDescent="0.3">
      <c r="A19" s="23"/>
      <c r="B19" s="18" t="s">
        <v>20</v>
      </c>
      <c r="C19" s="18"/>
      <c r="D19" s="63"/>
      <c r="E19" s="2"/>
      <c r="F19" s="16">
        <f t="shared" si="0"/>
        <v>0</v>
      </c>
      <c r="G19" s="11" t="s">
        <v>1</v>
      </c>
      <c r="H19" s="19">
        <v>3</v>
      </c>
      <c r="I19" s="11" t="s">
        <v>0</v>
      </c>
      <c r="J19" s="9">
        <f t="shared" si="1"/>
        <v>0</v>
      </c>
      <c r="L19" s="24"/>
    </row>
    <row r="20" spans="1:14" ht="24.95" customHeight="1" thickBot="1" x14ac:dyDescent="0.3">
      <c r="A20" s="25"/>
      <c r="B20" s="18" t="s">
        <v>21</v>
      </c>
      <c r="C20" s="18"/>
      <c r="D20" s="63"/>
      <c r="E20" s="2"/>
      <c r="F20" s="16">
        <f t="shared" si="0"/>
        <v>0</v>
      </c>
      <c r="G20" s="11" t="s">
        <v>1</v>
      </c>
      <c r="H20" s="19">
        <v>3</v>
      </c>
      <c r="I20" s="11" t="s">
        <v>0</v>
      </c>
      <c r="J20" s="9">
        <f t="shared" si="1"/>
        <v>0</v>
      </c>
      <c r="L20" s="24"/>
    </row>
    <row r="21" spans="1:14" ht="24.95" customHeight="1" thickBot="1" x14ac:dyDescent="0.3">
      <c r="A21" s="25"/>
      <c r="B21" s="18" t="s">
        <v>22</v>
      </c>
      <c r="C21" s="18"/>
      <c r="D21" s="63"/>
      <c r="E21" s="2"/>
      <c r="F21" s="16">
        <f t="shared" si="0"/>
        <v>0</v>
      </c>
      <c r="G21" s="11" t="s">
        <v>1</v>
      </c>
      <c r="H21" s="19">
        <v>3.8</v>
      </c>
      <c r="I21" s="11" t="s">
        <v>0</v>
      </c>
      <c r="J21" s="9">
        <f t="shared" si="1"/>
        <v>0</v>
      </c>
      <c r="L21" s="24"/>
    </row>
    <row r="22" spans="1:14" ht="24.95" customHeight="1" thickBot="1" x14ac:dyDescent="0.3">
      <c r="A22" s="25"/>
      <c r="B22" s="26" t="s">
        <v>23</v>
      </c>
      <c r="C22" s="26"/>
      <c r="D22" s="64"/>
      <c r="E22" s="2"/>
      <c r="F22" s="16">
        <f t="shared" si="0"/>
        <v>0</v>
      </c>
      <c r="G22" s="10" t="s">
        <v>1</v>
      </c>
      <c r="H22" s="27">
        <v>3.8</v>
      </c>
      <c r="I22" s="11" t="s">
        <v>0</v>
      </c>
      <c r="J22" s="9">
        <f t="shared" si="1"/>
        <v>0</v>
      </c>
    </row>
    <row r="23" spans="1:14" ht="24.95" customHeight="1" thickTop="1" thickBot="1" x14ac:dyDescent="0.3">
      <c r="B23" s="66" t="s">
        <v>25</v>
      </c>
      <c r="C23" s="67"/>
      <c r="D23" s="67"/>
      <c r="E23" s="68"/>
      <c r="F23" s="16">
        <f>SUM(F5:F22)</f>
        <v>0</v>
      </c>
      <c r="G23" s="28" t="s">
        <v>2</v>
      </c>
      <c r="H23" s="69" t="s">
        <v>24</v>
      </c>
      <c r="I23" s="70"/>
      <c r="J23" s="29">
        <f>SUM(J5:J22)</f>
        <v>0</v>
      </c>
      <c r="K23" s="30" t="s">
        <v>3</v>
      </c>
      <c r="L23" s="31" t="s">
        <v>26</v>
      </c>
      <c r="M23" s="32" t="str">
        <f>IF(J23&gt;0,+J23/F23,"")</f>
        <v/>
      </c>
      <c r="N23" s="33"/>
    </row>
    <row r="24" spans="1:14" ht="24.95" customHeight="1" thickTop="1" thickBot="1" x14ac:dyDescent="0.3">
      <c r="F24" s="34"/>
      <c r="G24" s="35"/>
      <c r="H24" s="24"/>
      <c r="K24" s="12"/>
      <c r="L24" s="36" t="s">
        <v>27</v>
      </c>
      <c r="M24" s="37" t="str">
        <f>IF(M23="","",IF(M23&gt;=2.95,"V",IF(M23&gt;=2.25,"IV",IF(M23&gt;=1.95,"III",IF(M23&gt;=1.45,"II","I")))))</f>
        <v/>
      </c>
      <c r="N24" s="33"/>
    </row>
    <row r="25" spans="1:14" ht="16.5" customHeight="1" thickTop="1" x14ac:dyDescent="0.25">
      <c r="B25" s="4"/>
      <c r="C25" s="4"/>
      <c r="K25" s="24"/>
      <c r="M25" s="38"/>
    </row>
    <row r="26" spans="1:14" ht="33" customHeight="1" x14ac:dyDescent="0.25">
      <c r="A26" s="3"/>
      <c r="B26" s="4"/>
      <c r="C26" s="4"/>
    </row>
    <row r="27" spans="1:14" x14ac:dyDescent="0.25">
      <c r="A27" s="39"/>
      <c r="B27" s="4"/>
      <c r="C27" s="4"/>
    </row>
    <row r="28" spans="1:14" ht="15" customHeight="1" x14ac:dyDescent="0.25">
      <c r="A28" s="34"/>
      <c r="B28" s="4"/>
      <c r="C28" s="4"/>
    </row>
    <row r="29" spans="1:14" x14ac:dyDescent="0.25">
      <c r="A29" s="34"/>
      <c r="B29" s="4"/>
      <c r="C29" s="4"/>
    </row>
    <row r="30" spans="1:14" ht="15" customHeight="1" x14ac:dyDescent="0.25">
      <c r="A30" s="34"/>
      <c r="B30" s="4"/>
      <c r="C30" s="4"/>
    </row>
    <row r="31" spans="1:14" ht="15" customHeight="1" x14ac:dyDescent="0.25">
      <c r="A31" s="34"/>
      <c r="B31" s="65"/>
      <c r="C31" s="40"/>
      <c r="D31" s="65"/>
      <c r="E31" s="24"/>
      <c r="F31" s="24"/>
      <c r="G31" s="24"/>
      <c r="H31" s="24"/>
      <c r="I31" s="24"/>
    </row>
    <row r="32" spans="1:14" x14ac:dyDescent="0.25">
      <c r="A32" s="34"/>
      <c r="B32" s="65"/>
      <c r="C32" s="40"/>
      <c r="D32" s="65"/>
      <c r="E32" s="24"/>
      <c r="F32" s="24"/>
      <c r="G32" s="24"/>
      <c r="H32" s="24"/>
      <c r="I32" s="24"/>
    </row>
    <row r="33" spans="1:9" ht="15.75" customHeight="1" x14ac:dyDescent="0.25">
      <c r="A33" s="40"/>
      <c r="B33" s="65"/>
      <c r="C33" s="40"/>
      <c r="D33" s="65"/>
      <c r="E33" s="24"/>
      <c r="F33" s="24"/>
      <c r="G33" s="24"/>
      <c r="H33" s="24"/>
      <c r="I33" s="24"/>
    </row>
  </sheetData>
  <sheetProtection sheet="1" objects="1" scenarios="1" selectLockedCells="1"/>
  <mergeCells count="4">
    <mergeCell ref="B31:B33"/>
    <mergeCell ref="D31:D33"/>
    <mergeCell ref="B23:E23"/>
    <mergeCell ref="H23:I23"/>
  </mergeCells>
  <conditionalFormatting sqref="L23:M24">
    <cfRule type="expression" dxfId="4" priority="1">
      <formula>AND($M$23&gt;=2.95,$M$23&lt;=4)</formula>
    </cfRule>
    <cfRule type="expression" dxfId="3" priority="2">
      <formula>AND($M$23&gt;=2.25,$M$23&lt;2.95)</formula>
    </cfRule>
    <cfRule type="expression" dxfId="2" priority="3">
      <formula>AND($M$23&gt;=1.95,$M$23&lt;2.25)</formula>
    </cfRule>
    <cfRule type="expression" dxfId="1" priority="4">
      <formula>AND($M$23&gt;=1.45,$M$23&lt;1.95)</formula>
    </cfRule>
    <cfRule type="expression" dxfId="0" priority="5">
      <formula>AND($M$23&gt;=1,$M$23&lt;1.45)</formula>
    </cfRule>
  </conditionalFormatting>
  <pageMargins left="0.7" right="0.7" top="0.78740157499999996" bottom="0.78740157499999996" header="0.3" footer="0.3"/>
  <pageSetup paperSize="9" scale="70" orientation="landscape" r:id="rId1"/>
  <headerFooter>
    <oddFooter>&amp;C©  Expedition Biodiversität, Naturama Aargau 2009</oddFooter>
  </headerFooter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workbookViewId="0">
      <selection activeCell="F7" sqref="F7"/>
    </sheetView>
  </sheetViews>
  <sheetFormatPr baseColWidth="10" defaultRowHeight="15.75" x14ac:dyDescent="0.25"/>
  <cols>
    <col min="1" max="1" width="2" style="46" customWidth="1"/>
    <col min="2" max="2" width="16" style="61" customWidth="1"/>
    <col min="3" max="4" width="12.7109375" style="46" customWidth="1"/>
    <col min="5" max="5" width="5.85546875" style="46" customWidth="1"/>
    <col min="6" max="6" width="7.28515625" style="46" customWidth="1"/>
    <col min="7" max="7" width="18" style="61" customWidth="1"/>
    <col min="8" max="9" width="18" style="46" customWidth="1"/>
    <col min="10" max="16384" width="11.42578125" style="46"/>
  </cols>
  <sheetData>
    <row r="2" spans="2:9" ht="18.75" x14ac:dyDescent="0.25">
      <c r="B2" s="42" t="s">
        <v>63</v>
      </c>
      <c r="C2" s="43"/>
      <c r="D2" s="43"/>
      <c r="E2" s="43"/>
      <c r="F2" s="44" t="s">
        <v>64</v>
      </c>
      <c r="G2" s="45"/>
      <c r="H2" s="43"/>
      <c r="I2" s="43"/>
    </row>
    <row r="3" spans="2:9" s="48" customFormat="1" ht="16.5" thickBot="1" x14ac:dyDescent="0.3">
      <c r="B3" s="47"/>
      <c r="G3" s="47"/>
    </row>
    <row r="4" spans="2:9" s="53" customFormat="1" ht="30" customHeight="1" thickBot="1" x14ac:dyDescent="0.3">
      <c r="B4" s="49"/>
      <c r="C4" s="50" t="s">
        <v>28</v>
      </c>
      <c r="D4" s="51" t="s">
        <v>60</v>
      </c>
      <c r="E4" s="52"/>
      <c r="F4" s="71"/>
      <c r="G4" s="73"/>
      <c r="H4" s="71" t="s">
        <v>61</v>
      </c>
      <c r="I4" s="71" t="s">
        <v>62</v>
      </c>
    </row>
    <row r="5" spans="2:9" s="53" customFormat="1" ht="30" customHeight="1" thickBot="1" x14ac:dyDescent="0.3">
      <c r="B5" s="54" t="s">
        <v>32</v>
      </c>
      <c r="C5" s="55">
        <v>1</v>
      </c>
      <c r="D5" s="55">
        <v>0.5</v>
      </c>
      <c r="E5" s="52"/>
      <c r="F5" s="72"/>
      <c r="G5" s="74"/>
      <c r="H5" s="72"/>
      <c r="I5" s="72"/>
    </row>
    <row r="6" spans="2:9" s="53" customFormat="1" ht="30" customHeight="1" thickBot="1" x14ac:dyDescent="0.3">
      <c r="B6" s="54" t="s">
        <v>33</v>
      </c>
      <c r="C6" s="56" t="s">
        <v>34</v>
      </c>
      <c r="D6" s="55">
        <v>1</v>
      </c>
      <c r="E6" s="52"/>
      <c r="F6" s="17"/>
      <c r="G6" s="57" t="s">
        <v>35</v>
      </c>
      <c r="H6" s="55" t="s">
        <v>36</v>
      </c>
      <c r="I6" s="55" t="s">
        <v>37</v>
      </c>
    </row>
    <row r="7" spans="2:9" s="53" customFormat="1" ht="30" customHeight="1" thickBot="1" x14ac:dyDescent="0.3">
      <c r="B7" s="54" t="s">
        <v>38</v>
      </c>
      <c r="C7" s="56" t="s">
        <v>39</v>
      </c>
      <c r="D7" s="55">
        <v>1.5</v>
      </c>
      <c r="E7" s="52"/>
      <c r="F7" s="20"/>
      <c r="G7" s="57" t="s">
        <v>40</v>
      </c>
      <c r="H7" s="55" t="s">
        <v>41</v>
      </c>
      <c r="I7" s="55" t="s">
        <v>42</v>
      </c>
    </row>
    <row r="8" spans="2:9" s="53" customFormat="1" ht="30" customHeight="1" thickBot="1" x14ac:dyDescent="0.3">
      <c r="B8" s="54" t="s">
        <v>43</v>
      </c>
      <c r="C8" s="58" t="s">
        <v>44</v>
      </c>
      <c r="D8" s="55">
        <v>2</v>
      </c>
      <c r="E8" s="52"/>
      <c r="F8" s="21"/>
      <c r="G8" s="57" t="s">
        <v>45</v>
      </c>
      <c r="H8" s="55" t="s">
        <v>46</v>
      </c>
      <c r="I8" s="55" t="s">
        <v>47</v>
      </c>
    </row>
    <row r="9" spans="2:9" s="53" customFormat="1" ht="30" customHeight="1" thickBot="1" x14ac:dyDescent="0.3">
      <c r="B9" s="54" t="s">
        <v>48</v>
      </c>
      <c r="C9" s="55" t="s">
        <v>49</v>
      </c>
      <c r="D9" s="55">
        <v>2.5</v>
      </c>
      <c r="E9" s="52"/>
      <c r="F9" s="23"/>
      <c r="G9" s="57" t="s">
        <v>50</v>
      </c>
      <c r="H9" s="55" t="s">
        <v>51</v>
      </c>
      <c r="I9" s="55" t="s">
        <v>52</v>
      </c>
    </row>
    <row r="10" spans="2:9" s="53" customFormat="1" ht="30" customHeight="1" thickBot="1" x14ac:dyDescent="0.3">
      <c r="B10" s="54" t="s">
        <v>53</v>
      </c>
      <c r="C10" s="55" t="s">
        <v>54</v>
      </c>
      <c r="D10" s="55">
        <v>3</v>
      </c>
      <c r="E10" s="52"/>
      <c r="F10" s="25"/>
      <c r="G10" s="57" t="s">
        <v>55</v>
      </c>
      <c r="H10" s="55" t="s">
        <v>56</v>
      </c>
      <c r="I10" s="55" t="s">
        <v>57</v>
      </c>
    </row>
    <row r="11" spans="2:9" s="53" customFormat="1" ht="30" customHeight="1" thickBot="1" x14ac:dyDescent="0.3">
      <c r="B11" s="54" t="s">
        <v>58</v>
      </c>
      <c r="C11" s="55" t="s">
        <v>59</v>
      </c>
      <c r="D11" s="55">
        <v>3.5</v>
      </c>
      <c r="E11" s="52"/>
      <c r="F11" s="52"/>
      <c r="G11" s="59"/>
      <c r="H11" s="52"/>
      <c r="I11" s="52"/>
    </row>
    <row r="12" spans="2:9" x14ac:dyDescent="0.25">
      <c r="B12" s="45"/>
      <c r="C12" s="43"/>
      <c r="D12" s="43"/>
      <c r="E12" s="43"/>
      <c r="F12" s="43"/>
      <c r="G12" s="45"/>
      <c r="H12" s="43"/>
      <c r="I12" s="43"/>
    </row>
    <row r="13" spans="2:9" x14ac:dyDescent="0.25">
      <c r="B13" s="60"/>
      <c r="C13" s="43"/>
      <c r="D13" s="43"/>
      <c r="E13" s="43"/>
      <c r="G13" s="45"/>
      <c r="H13" s="43"/>
      <c r="I13" s="43"/>
    </row>
    <row r="14" spans="2:9" x14ac:dyDescent="0.25">
      <c r="G14" s="45"/>
      <c r="H14" s="43"/>
      <c r="I14" s="43"/>
    </row>
  </sheetData>
  <sheetProtection sheet="1" objects="1" scenarios="1" selectLockedCells="1" selectUnlockedCells="1"/>
  <mergeCells count="4">
    <mergeCell ref="F4:F5"/>
    <mergeCell ref="G4:G5"/>
    <mergeCell ref="I4:I5"/>
    <mergeCell ref="H4:H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Auswertungsformular</vt:lpstr>
      <vt:lpstr>Legende</vt:lpstr>
      <vt:lpstr>Auswertungsformular!Druckbereich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 Eichenberger</dc:creator>
  <cp:lastModifiedBy>%APUser-Nachname% %APUser-Vorname%</cp:lastModifiedBy>
  <cp:lastPrinted>2019-02-05T10:50:51Z</cp:lastPrinted>
  <dcterms:created xsi:type="dcterms:W3CDTF">2009-06-17T08:41:17Z</dcterms:created>
  <dcterms:modified xsi:type="dcterms:W3CDTF">2019-02-05T11:25:41Z</dcterms:modified>
</cp:coreProperties>
</file>